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85" windowWidth="17400" windowHeight="8265" activeTab="0"/>
  </bookViews>
  <sheets>
    <sheet name="Hoja1" sheetId="1" r:id="rId1"/>
    <sheet name="Hoja2" sheetId="2" r:id="rId2"/>
  </sheets>
  <definedNames>
    <definedName name="_xlnm.Print_Titles" localSheetId="0">'Hoja1'!$1:$8</definedName>
  </definedNames>
  <calcPr fullCalcOnLoad="1"/>
</workbook>
</file>

<file path=xl/sharedStrings.xml><?xml version="1.0" encoding="utf-8"?>
<sst xmlns="http://schemas.openxmlformats.org/spreadsheetml/2006/main" count="87" uniqueCount="59">
  <si>
    <t>DESTINATARIOS DE RECURSOS PÚBLICOS</t>
  </si>
  <si>
    <t>BENEFICIARIO</t>
  </si>
  <si>
    <t>CONCEPTO</t>
  </si>
  <si>
    <t>IMPRESIONES</t>
  </si>
  <si>
    <t>COMISIÓN FEDERAL DE ELECTRICIDAD</t>
  </si>
  <si>
    <t>ENERGÍA ELÉCTRICA</t>
  </si>
  <si>
    <t>COMBUSTIBLES Y LUBRICANTES</t>
  </si>
  <si>
    <t>PÓLIZA</t>
  </si>
  <si>
    <t>FECHA</t>
  </si>
  <si>
    <t>IMPORTE</t>
  </si>
  <si>
    <t>JUNTA DE ASISTENCIA PRIVADA DEL ESTADO DE SINALOA</t>
  </si>
  <si>
    <t>SODEXO MOTIVATION SOLUTIONS MÉXICO, SA DE CV</t>
  </si>
  <si>
    <t>BEBIDAS AMC, SA DE CV</t>
  </si>
  <si>
    <t>MARTHA ALEJANDRA HIGUERA PAYÁN</t>
  </si>
  <si>
    <t>DE LLAMAS COPIADORAS, SA DE CV</t>
  </si>
  <si>
    <t>MATERIAL DE ASEO</t>
  </si>
  <si>
    <t>ARRENDAMIENTO DE INMUEBLES</t>
  </si>
  <si>
    <t>RADIOMÓVIL DIPSA, SA DE CV</t>
  </si>
  <si>
    <t>ALIMENTACIÓN EN ATENCIÓN INVITADOS OFICIALES</t>
  </si>
  <si>
    <t>IMAZ MÉXICO, SA DE CV</t>
  </si>
  <si>
    <t>MEGACABLE</t>
  </si>
  <si>
    <t>C &amp; A</t>
  </si>
  <si>
    <t>telefono doña ines</t>
  </si>
  <si>
    <t>baluarte</t>
  </si>
  <si>
    <t>HOTELES BALDERRAMA, SA DE CV</t>
  </si>
  <si>
    <t>DIVERSOS</t>
  </si>
  <si>
    <t>ARRENDAMIENTO DE MOBILIARIO</t>
  </si>
  <si>
    <t>ANA LUCÍA PEÑA GARCÍA</t>
  </si>
  <si>
    <t>TELÉFONOS DE MÉXICO, SAB DE CV</t>
  </si>
  <si>
    <t>OLAF SANTOS PARTIDO</t>
  </si>
  <si>
    <t>PAPELERÍA</t>
  </si>
  <si>
    <t>TELEFONÍA POR CABLE, SA DE CV</t>
  </si>
  <si>
    <t>INTERNET</t>
  </si>
  <si>
    <t>AGUA</t>
  </si>
  <si>
    <t>TELÉFONO</t>
  </si>
  <si>
    <t>REEMBOLSO DE CAJA CHICA</t>
  </si>
  <si>
    <t>ALARMA COMUNICACIÓN Y SERVICIO, SA DE CV</t>
  </si>
  <si>
    <t>MATERIAL Y EQUIPO DE SEGURIDAD</t>
  </si>
  <si>
    <t>PREMIER CHEVROLET, SA DE CV</t>
  </si>
  <si>
    <t>SISTEMA PERIODÍSTICO DE SINALOA, SA DE CV</t>
  </si>
  <si>
    <t>Período correspondiente de Abril-Junio 2018</t>
  </si>
  <si>
    <t>COMPAÑÍA HOTELERA LUCERNA</t>
  </si>
  <si>
    <t>HOSPEDAJE EN ATENCIÓN INVITADOS OFICIALES</t>
  </si>
  <si>
    <t>SERVICIOS GRÁFICOS TOTALES</t>
  </si>
  <si>
    <t>PRENSA</t>
  </si>
  <si>
    <t>ARRENDAMIENTO DE EQUIPO DE COPIADO</t>
  </si>
  <si>
    <t>GILBERTO ESTRADA HERNÁNDEZ</t>
  </si>
  <si>
    <t>CONSUMIBLES DE CÓMPUTO</t>
  </si>
  <si>
    <t>BISTRÓ MIRÓ, SA DE CV</t>
  </si>
  <si>
    <t>JESSICA JAZMÍN RAMÍREZ SARABIA</t>
  </si>
  <si>
    <t>TELEFONÍA MÓVIL</t>
  </si>
  <si>
    <t>HOSPEDAJE</t>
  </si>
  <si>
    <t>13/05/208</t>
  </si>
  <si>
    <t>UNITRAVELS, ORQUESTADORA Y OPERADORA</t>
  </si>
  <si>
    <t>PASAJES AÉREOS</t>
  </si>
  <si>
    <t>MANTENIMIENTO DE EQPO DE TRANSPORTE</t>
  </si>
  <si>
    <t>SEGUROS BANORTE</t>
  </si>
  <si>
    <t>SEGUROS DE BIENES INMUEBLES</t>
  </si>
  <si>
    <t>TELÉFONO MÓVIL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</si>
</sst>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/mm/yyyy;@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9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4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91426"/>
        <bgColor indexed="64"/>
      </patternFill>
    </fill>
    <fill>
      <patternFill patternType="solid">
        <fgColor rgb="FFDED6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45">
    <xf numFmtId="0" fontId="0" fillId="0" borderId="0" xfId="0" applyFont="1" applyAlignment="1">
      <alignment/>
    </xf>
    <xf numFmtId="0" fontId="42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42" fillId="0" borderId="0" xfId="0" applyFont="1" applyFill="1" applyBorder="1" applyAlignment="1">
      <alignment/>
    </xf>
    <xf numFmtId="0" fontId="42" fillId="0" borderId="0" xfId="0" applyFont="1" applyFill="1" applyBorder="1" applyAlignment="1">
      <alignment vertical="center" wrapText="1"/>
    </xf>
    <xf numFmtId="0" fontId="19" fillId="33" borderId="10" xfId="0" applyFont="1" applyFill="1" applyBorder="1" applyAlignment="1">
      <alignment horizontal="center" vertical="center"/>
    </xf>
    <xf numFmtId="164" fontId="19" fillId="33" borderId="10" xfId="0" applyNumberFormat="1" applyFont="1" applyFill="1" applyBorder="1" applyAlignment="1">
      <alignment horizontal="center" vertical="center"/>
    </xf>
    <xf numFmtId="0" fontId="19" fillId="33" borderId="10" xfId="0" applyFont="1" applyFill="1" applyBorder="1" applyAlignment="1">
      <alignment horizontal="center" vertical="center" wrapText="1"/>
    </xf>
    <xf numFmtId="43" fontId="19" fillId="33" borderId="10" xfId="46" applyFont="1" applyFill="1" applyBorder="1" applyAlignment="1">
      <alignment horizontal="center" vertical="center"/>
    </xf>
    <xf numFmtId="0" fontId="20" fillId="0" borderId="0" xfId="0" applyFont="1" applyAlignment="1">
      <alignment/>
    </xf>
    <xf numFmtId="0" fontId="20" fillId="0" borderId="0" xfId="0" applyFont="1" applyAlignment="1">
      <alignment horizontal="center" vertical="center"/>
    </xf>
    <xf numFmtId="164" fontId="20" fillId="0" borderId="0" xfId="0" applyNumberFormat="1" applyFont="1" applyAlignment="1">
      <alignment horizontal="center" vertical="center"/>
    </xf>
    <xf numFmtId="0" fontId="20" fillId="0" borderId="0" xfId="0" applyFont="1" applyFill="1" applyAlignment="1">
      <alignment wrapText="1"/>
    </xf>
    <xf numFmtId="43" fontId="20" fillId="0" borderId="0" xfId="46" applyFont="1" applyAlignment="1">
      <alignment horizontal="right"/>
    </xf>
    <xf numFmtId="0" fontId="21" fillId="0" borderId="0" xfId="0" applyFont="1" applyAlignment="1">
      <alignment/>
    </xf>
    <xf numFmtId="0" fontId="21" fillId="0" borderId="0" xfId="0" applyFont="1" applyAlignment="1">
      <alignment horizontal="center" vertical="center"/>
    </xf>
    <xf numFmtId="164" fontId="21" fillId="0" borderId="0" xfId="0" applyNumberFormat="1" applyFont="1" applyAlignment="1">
      <alignment horizontal="center" vertical="center"/>
    </xf>
    <xf numFmtId="0" fontId="21" fillId="0" borderId="0" xfId="0" applyFont="1" applyFill="1" applyAlignment="1">
      <alignment wrapText="1"/>
    </xf>
    <xf numFmtId="43" fontId="21" fillId="0" borderId="0" xfId="46" applyFont="1" applyAlignment="1">
      <alignment horizontal="right"/>
    </xf>
    <xf numFmtId="0" fontId="22" fillId="0" borderId="0" xfId="0" applyFont="1" applyAlignment="1">
      <alignment horizontal="center" vertical="distributed" wrapText="1"/>
    </xf>
    <xf numFmtId="0" fontId="22" fillId="0" borderId="0" xfId="0" applyFont="1" applyAlignment="1">
      <alignment horizontal="center" vertical="center" wrapText="1"/>
    </xf>
    <xf numFmtId="164" fontId="22" fillId="0" borderId="0" xfId="0" applyNumberFormat="1" applyFont="1" applyAlignment="1">
      <alignment horizontal="center" vertical="center" wrapText="1"/>
    </xf>
    <xf numFmtId="0" fontId="22" fillId="0" borderId="0" xfId="0" applyFont="1" applyFill="1" applyAlignment="1">
      <alignment horizontal="center" vertical="distributed" wrapText="1"/>
    </xf>
    <xf numFmtId="43" fontId="22" fillId="0" borderId="0" xfId="46" applyFont="1" applyAlignment="1">
      <alignment horizontal="right" vertical="distributed" wrapText="1"/>
    </xf>
    <xf numFmtId="0" fontId="43" fillId="0" borderId="10" xfId="0" applyFont="1" applyFill="1" applyBorder="1" applyAlignment="1">
      <alignment vertical="center"/>
    </xf>
    <xf numFmtId="0" fontId="43" fillId="0" borderId="10" xfId="0" applyFont="1" applyFill="1" applyBorder="1" applyAlignment="1">
      <alignment horizontal="center" vertical="center"/>
    </xf>
    <xf numFmtId="164" fontId="43" fillId="0" borderId="10" xfId="0" applyNumberFormat="1" applyFont="1" applyFill="1" applyBorder="1" applyAlignment="1">
      <alignment horizontal="center" vertical="center"/>
    </xf>
    <xf numFmtId="43" fontId="43" fillId="0" borderId="10" xfId="46" applyFont="1" applyFill="1" applyBorder="1" applyAlignment="1">
      <alignment vertical="center"/>
    </xf>
    <xf numFmtId="0" fontId="43" fillId="0" borderId="0" xfId="0" applyFont="1" applyBorder="1" applyAlignment="1">
      <alignment/>
    </xf>
    <xf numFmtId="0" fontId="43" fillId="0" borderId="0" xfId="0" applyFont="1" applyBorder="1" applyAlignment="1">
      <alignment horizontal="center"/>
    </xf>
    <xf numFmtId="164" fontId="43" fillId="0" borderId="0" xfId="0" applyNumberFormat="1" applyFont="1" applyBorder="1" applyAlignment="1">
      <alignment horizontal="center"/>
    </xf>
    <xf numFmtId="43" fontId="43" fillId="0" borderId="0" xfId="46" applyFont="1" applyBorder="1" applyAlignment="1">
      <alignment/>
    </xf>
    <xf numFmtId="0" fontId="43" fillId="34" borderId="10" xfId="0" applyFont="1" applyFill="1" applyBorder="1" applyAlignment="1">
      <alignment vertical="center" wrapText="1"/>
    </xf>
    <xf numFmtId="0" fontId="43" fillId="34" borderId="10" xfId="0" applyFont="1" applyFill="1" applyBorder="1" applyAlignment="1">
      <alignment horizontal="center" vertical="center" wrapText="1"/>
    </xf>
    <xf numFmtId="164" fontId="43" fillId="34" borderId="10" xfId="0" applyNumberFormat="1" applyFont="1" applyFill="1" applyBorder="1" applyAlignment="1">
      <alignment horizontal="center" vertical="center" wrapText="1"/>
    </xf>
    <xf numFmtId="0" fontId="21" fillId="34" borderId="10" xfId="0" applyFont="1" applyFill="1" applyBorder="1" applyAlignment="1">
      <alignment vertical="center" wrapText="1"/>
    </xf>
    <xf numFmtId="43" fontId="43" fillId="34" borderId="10" xfId="46" applyFont="1" applyFill="1" applyBorder="1" applyAlignment="1">
      <alignment vertical="center" wrapText="1"/>
    </xf>
    <xf numFmtId="0" fontId="23" fillId="0" borderId="0" xfId="0" applyFont="1" applyAlignment="1">
      <alignment/>
    </xf>
    <xf numFmtId="0" fontId="23" fillId="0" borderId="0" xfId="0" applyFont="1" applyAlignment="1">
      <alignment horizontal="center" vertical="center"/>
    </xf>
    <xf numFmtId="164" fontId="23" fillId="0" borderId="0" xfId="0" applyNumberFormat="1" applyFont="1" applyAlignment="1">
      <alignment horizontal="center" vertical="center"/>
    </xf>
    <xf numFmtId="0" fontId="23" fillId="0" borderId="0" xfId="0" applyFont="1" applyFill="1" applyAlignment="1">
      <alignment wrapText="1"/>
    </xf>
    <xf numFmtId="43" fontId="23" fillId="0" borderId="0" xfId="46" applyFont="1" applyAlignment="1">
      <alignment horizontal="right"/>
    </xf>
    <xf numFmtId="0" fontId="24" fillId="34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/>
    </xf>
    <xf numFmtId="0" fontId="25" fillId="0" borderId="0" xfId="0" applyFont="1" applyAlignment="1">
      <alignment horizontal="center" vertical="distributed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1</xdr:row>
      <xdr:rowOff>28575</xdr:rowOff>
    </xdr:from>
    <xdr:to>
      <xdr:col>0</xdr:col>
      <xdr:colOff>1905000</xdr:colOff>
      <xdr:row>4</xdr:row>
      <xdr:rowOff>9525</xdr:rowOff>
    </xdr:to>
    <xdr:pic>
      <xdr:nvPicPr>
        <xdr:cNvPr id="1" name="2 Imagen" descr="C:\Users\Aleyda\Desktop\LAURA_2\LOGOS JAP\LOGO_JAP_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28600"/>
          <a:ext cx="17335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tabSelected="1" zoomScale="96" zoomScaleNormal="96" zoomScalePageLayoutView="0" workbookViewId="0" topLeftCell="A1">
      <pane ySplit="8" topLeftCell="A39" activePane="bottomLeft" state="frozen"/>
      <selection pane="topLeft" activeCell="A1" sqref="A1"/>
      <selection pane="bottomLeft" activeCell="B48" sqref="B48"/>
    </sheetView>
  </sheetViews>
  <sheetFormatPr defaultColWidth="11.421875" defaultRowHeight="15"/>
  <cols>
    <col min="1" max="1" width="82.8515625" style="28" bestFit="1" customWidth="1"/>
    <col min="2" max="2" width="25.8515625" style="29" bestFit="1" customWidth="1"/>
    <col min="3" max="3" width="11.8515625" style="30" bestFit="1" customWidth="1"/>
    <col min="4" max="4" width="46.00390625" style="28" bestFit="1" customWidth="1"/>
    <col min="5" max="5" width="14.421875" style="31" bestFit="1" customWidth="1"/>
    <col min="6" max="6" width="23.57421875" style="1" customWidth="1"/>
    <col min="7" max="16384" width="11.421875" style="1" customWidth="1"/>
  </cols>
  <sheetData>
    <row r="1" spans="1:5" ht="15.75">
      <c r="A1" s="9"/>
      <c r="B1" s="10"/>
      <c r="C1" s="11"/>
      <c r="D1" s="12"/>
      <c r="E1" s="13"/>
    </row>
    <row r="2" spans="1:5" ht="15.75">
      <c r="A2" s="14"/>
      <c r="B2" s="15"/>
      <c r="C2" s="16"/>
      <c r="D2" s="17"/>
      <c r="E2" s="18"/>
    </row>
    <row r="3" spans="1:5" ht="18.75">
      <c r="A3" s="44" t="s">
        <v>10</v>
      </c>
      <c r="B3" s="44"/>
      <c r="C3" s="44"/>
      <c r="D3" s="44"/>
      <c r="E3" s="44"/>
    </row>
    <row r="4" spans="1:5" ht="18.75">
      <c r="A4" s="37"/>
      <c r="B4" s="38"/>
      <c r="C4" s="39"/>
      <c r="D4" s="40"/>
      <c r="E4" s="41"/>
    </row>
    <row r="5" spans="1:5" ht="18.75">
      <c r="A5" s="44" t="s">
        <v>0</v>
      </c>
      <c r="B5" s="44"/>
      <c r="C5" s="44"/>
      <c r="D5" s="44"/>
      <c r="E5" s="44"/>
    </row>
    <row r="6" spans="1:5" ht="18.75">
      <c r="A6" s="44" t="s">
        <v>40</v>
      </c>
      <c r="B6" s="44"/>
      <c r="C6" s="44"/>
      <c r="D6" s="44"/>
      <c r="E6" s="44"/>
    </row>
    <row r="7" spans="1:5" ht="15.75">
      <c r="A7" s="19"/>
      <c r="B7" s="20"/>
      <c r="C7" s="21"/>
      <c r="D7" s="22"/>
      <c r="E7" s="23"/>
    </row>
    <row r="8" spans="1:5" s="2" customFormat="1" ht="19.5" customHeight="1">
      <c r="A8" s="5" t="s">
        <v>1</v>
      </c>
      <c r="B8" s="5" t="s">
        <v>7</v>
      </c>
      <c r="C8" s="6" t="s">
        <v>8</v>
      </c>
      <c r="D8" s="7" t="s">
        <v>2</v>
      </c>
      <c r="E8" s="8" t="s">
        <v>9</v>
      </c>
    </row>
    <row r="9" spans="1:8" s="4" customFormat="1" ht="19.5" customHeight="1">
      <c r="A9" s="32" t="s">
        <v>13</v>
      </c>
      <c r="B9" s="33">
        <v>817</v>
      </c>
      <c r="C9" s="34">
        <v>43203</v>
      </c>
      <c r="D9" s="35" t="s">
        <v>25</v>
      </c>
      <c r="E9" s="36">
        <f>1908.2</f>
        <v>1908.2</v>
      </c>
      <c r="F9" s="3"/>
      <c r="G9" s="3"/>
      <c r="H9" s="3"/>
    </row>
    <row r="10" spans="1:5" s="3" customFormat="1" ht="19.5" customHeight="1">
      <c r="A10" s="24" t="s">
        <v>41</v>
      </c>
      <c r="B10" s="25">
        <v>818</v>
      </c>
      <c r="C10" s="26">
        <v>43203</v>
      </c>
      <c r="D10" s="24" t="s">
        <v>42</v>
      </c>
      <c r="E10" s="27">
        <f>2414.1</f>
        <v>2414.1</v>
      </c>
    </row>
    <row r="11" spans="1:5" s="3" customFormat="1" ht="19.5" customHeight="1">
      <c r="A11" s="32" t="s">
        <v>43</v>
      </c>
      <c r="B11" s="33">
        <v>819</v>
      </c>
      <c r="C11" s="34">
        <v>43203</v>
      </c>
      <c r="D11" s="35" t="s">
        <v>3</v>
      </c>
      <c r="E11" s="36">
        <f>991.59</f>
        <v>991.59</v>
      </c>
    </row>
    <row r="12" spans="1:5" s="3" customFormat="1" ht="19.5" customHeight="1">
      <c r="A12" s="32" t="s">
        <v>39</v>
      </c>
      <c r="B12" s="33">
        <v>821</v>
      </c>
      <c r="C12" s="34">
        <v>43203</v>
      </c>
      <c r="D12" s="35" t="s">
        <v>44</v>
      </c>
      <c r="E12" s="36">
        <f>17400</f>
        <v>17400</v>
      </c>
    </row>
    <row r="13" spans="1:5" s="3" customFormat="1" ht="19.5" customHeight="1">
      <c r="A13" s="24" t="s">
        <v>36</v>
      </c>
      <c r="B13" s="25">
        <v>822</v>
      </c>
      <c r="C13" s="26">
        <v>43203</v>
      </c>
      <c r="D13" s="43" t="s">
        <v>37</v>
      </c>
      <c r="E13" s="27">
        <f>780</f>
        <v>780</v>
      </c>
    </row>
    <row r="14" spans="1:5" s="3" customFormat="1" ht="19.5" customHeight="1">
      <c r="A14" s="32" t="s">
        <v>14</v>
      </c>
      <c r="B14" s="33">
        <v>823</v>
      </c>
      <c r="C14" s="34">
        <v>43203</v>
      </c>
      <c r="D14" s="35" t="s">
        <v>45</v>
      </c>
      <c r="E14" s="36">
        <f>1008.7</f>
        <v>1008.7</v>
      </c>
    </row>
    <row r="15" spans="1:5" s="3" customFormat="1" ht="19.5" customHeight="1">
      <c r="A15" s="24" t="s">
        <v>46</v>
      </c>
      <c r="B15" s="25">
        <v>824</v>
      </c>
      <c r="C15" s="26">
        <v>43203</v>
      </c>
      <c r="D15" s="24" t="s">
        <v>47</v>
      </c>
      <c r="E15" s="27">
        <f>1183.2</f>
        <v>1183.2</v>
      </c>
    </row>
    <row r="16" spans="1:5" s="3" customFormat="1" ht="19.5" customHeight="1">
      <c r="A16" s="32" t="s">
        <v>48</v>
      </c>
      <c r="B16" s="33">
        <v>825</v>
      </c>
      <c r="C16" s="34">
        <v>43204</v>
      </c>
      <c r="D16" s="42" t="s">
        <v>18</v>
      </c>
      <c r="E16" s="36">
        <f>2443.01</f>
        <v>2443.01</v>
      </c>
    </row>
    <row r="17" spans="1:5" s="3" customFormat="1" ht="19.5" customHeight="1">
      <c r="A17" s="24" t="s">
        <v>11</v>
      </c>
      <c r="B17" s="25">
        <v>826</v>
      </c>
      <c r="C17" s="26">
        <v>43204</v>
      </c>
      <c r="D17" s="24" t="s">
        <v>6</v>
      </c>
      <c r="E17" s="27">
        <f>10464</f>
        <v>10464</v>
      </c>
    </row>
    <row r="18" spans="1:5" s="3" customFormat="1" ht="19.5" customHeight="1">
      <c r="A18" s="32" t="s">
        <v>4</v>
      </c>
      <c r="B18" s="33">
        <v>827</v>
      </c>
      <c r="C18" s="34">
        <v>43204</v>
      </c>
      <c r="D18" s="35" t="s">
        <v>5</v>
      </c>
      <c r="E18" s="36">
        <f>1881</f>
        <v>1881</v>
      </c>
    </row>
    <row r="19" spans="1:5" s="3" customFormat="1" ht="19.5" customHeight="1">
      <c r="A19" s="24" t="s">
        <v>4</v>
      </c>
      <c r="B19" s="25">
        <v>828</v>
      </c>
      <c r="C19" s="26">
        <v>43204</v>
      </c>
      <c r="D19" s="24" t="s">
        <v>5</v>
      </c>
      <c r="E19" s="27">
        <f>3500</f>
        <v>3500</v>
      </c>
    </row>
    <row r="20" spans="1:5" s="3" customFormat="1" ht="19.5" customHeight="1">
      <c r="A20" s="32" t="s">
        <v>31</v>
      </c>
      <c r="B20" s="33">
        <v>829</v>
      </c>
      <c r="C20" s="34">
        <v>43204</v>
      </c>
      <c r="D20" s="35" t="s">
        <v>32</v>
      </c>
      <c r="E20" s="36">
        <f>700</f>
        <v>700</v>
      </c>
    </row>
    <row r="21" spans="1:5" s="3" customFormat="1" ht="19.5" customHeight="1">
      <c r="A21" s="24" t="s">
        <v>49</v>
      </c>
      <c r="B21" s="25">
        <v>830</v>
      </c>
      <c r="C21" s="26">
        <v>43204</v>
      </c>
      <c r="D21" s="24" t="s">
        <v>16</v>
      </c>
      <c r="E21" s="27">
        <f>28072</f>
        <v>28072</v>
      </c>
    </row>
    <row r="22" spans="1:5" s="3" customFormat="1" ht="19.5" customHeight="1">
      <c r="A22" s="32" t="s">
        <v>17</v>
      </c>
      <c r="B22" s="33">
        <v>831</v>
      </c>
      <c r="C22" s="34">
        <v>43220</v>
      </c>
      <c r="D22" s="35" t="s">
        <v>50</v>
      </c>
      <c r="E22" s="36">
        <f>1252</f>
        <v>1252</v>
      </c>
    </row>
    <row r="23" spans="1:5" s="3" customFormat="1" ht="19.5" customHeight="1">
      <c r="A23" s="24" t="s">
        <v>27</v>
      </c>
      <c r="B23" s="25">
        <v>832</v>
      </c>
      <c r="C23" s="26">
        <v>43220</v>
      </c>
      <c r="D23" s="24" t="s">
        <v>26</v>
      </c>
      <c r="E23" s="27">
        <f>3097.2</f>
        <v>3097.2</v>
      </c>
    </row>
    <row r="24" spans="1:5" s="3" customFormat="1" ht="19.5" customHeight="1">
      <c r="A24" s="32" t="s">
        <v>10</v>
      </c>
      <c r="B24" s="33">
        <v>835</v>
      </c>
      <c r="C24" s="34">
        <v>43220</v>
      </c>
      <c r="D24" s="35" t="s">
        <v>35</v>
      </c>
      <c r="E24" s="36">
        <f>4835.11</f>
        <v>4835.11</v>
      </c>
    </row>
    <row r="25" spans="1:5" s="3" customFormat="1" ht="19.5" customHeight="1">
      <c r="A25" s="24" t="s">
        <v>4</v>
      </c>
      <c r="B25" s="25">
        <v>840</v>
      </c>
      <c r="C25" s="26">
        <v>43233</v>
      </c>
      <c r="D25" s="24" t="s">
        <v>5</v>
      </c>
      <c r="E25" s="27">
        <f>1895</f>
        <v>1895</v>
      </c>
    </row>
    <row r="26" spans="1:5" s="3" customFormat="1" ht="19.5" customHeight="1">
      <c r="A26" s="32" t="s">
        <v>4</v>
      </c>
      <c r="B26" s="33">
        <v>841</v>
      </c>
      <c r="C26" s="34">
        <v>43233</v>
      </c>
      <c r="D26" s="42" t="s">
        <v>5</v>
      </c>
      <c r="E26" s="36">
        <f>4890</f>
        <v>4890</v>
      </c>
    </row>
    <row r="27" spans="1:5" s="3" customFormat="1" ht="19.5" customHeight="1">
      <c r="A27" s="24" t="s">
        <v>49</v>
      </c>
      <c r="B27" s="25">
        <v>842</v>
      </c>
      <c r="C27" s="26">
        <v>43233</v>
      </c>
      <c r="D27" s="24" t="s">
        <v>16</v>
      </c>
      <c r="E27" s="27">
        <f>28072</f>
        <v>28072</v>
      </c>
    </row>
    <row r="28" spans="1:5" s="3" customFormat="1" ht="19.5" customHeight="1">
      <c r="A28" s="32" t="s">
        <v>11</v>
      </c>
      <c r="B28" s="33">
        <v>843</v>
      </c>
      <c r="C28" s="34">
        <v>43233</v>
      </c>
      <c r="D28" s="35" t="s">
        <v>6</v>
      </c>
      <c r="E28" s="36">
        <f>10464</f>
        <v>10464</v>
      </c>
    </row>
    <row r="29" spans="1:5" s="3" customFormat="1" ht="19.5" customHeight="1">
      <c r="A29" s="24" t="s">
        <v>31</v>
      </c>
      <c r="B29" s="25">
        <v>844</v>
      </c>
      <c r="C29" s="26">
        <v>43233</v>
      </c>
      <c r="D29" s="43" t="s">
        <v>32</v>
      </c>
      <c r="E29" s="27">
        <f>700</f>
        <v>700</v>
      </c>
    </row>
    <row r="30" spans="1:5" s="3" customFormat="1" ht="19.5" customHeight="1">
      <c r="A30" s="32" t="s">
        <v>17</v>
      </c>
      <c r="B30" s="33">
        <v>845</v>
      </c>
      <c r="C30" s="34">
        <v>43233</v>
      </c>
      <c r="D30" s="35" t="s">
        <v>50</v>
      </c>
      <c r="E30" s="36">
        <f>1251</f>
        <v>1251</v>
      </c>
    </row>
    <row r="31" spans="1:5" s="3" customFormat="1" ht="19.5" customHeight="1">
      <c r="A31" s="24" t="s">
        <v>24</v>
      </c>
      <c r="B31" s="25">
        <v>846</v>
      </c>
      <c r="C31" s="26">
        <v>43233</v>
      </c>
      <c r="D31" s="24" t="s">
        <v>51</v>
      </c>
      <c r="E31" s="27">
        <f>2125</f>
        <v>2125</v>
      </c>
    </row>
    <row r="32" spans="1:5" s="3" customFormat="1" ht="19.5" customHeight="1">
      <c r="A32" s="32" t="s">
        <v>46</v>
      </c>
      <c r="B32" s="33">
        <v>847</v>
      </c>
      <c r="C32" s="34">
        <v>43233</v>
      </c>
      <c r="D32" s="35" t="s">
        <v>30</v>
      </c>
      <c r="E32" s="36">
        <f>4598.34</f>
        <v>4598.34</v>
      </c>
    </row>
    <row r="33" spans="1:5" s="3" customFormat="1" ht="19.5" customHeight="1">
      <c r="A33" s="24" t="s">
        <v>29</v>
      </c>
      <c r="B33" s="25">
        <v>848</v>
      </c>
      <c r="C33" s="26">
        <v>43233</v>
      </c>
      <c r="D33" s="43" t="s">
        <v>15</v>
      </c>
      <c r="E33" s="27">
        <f>1274.84</f>
        <v>1274.84</v>
      </c>
    </row>
    <row r="34" spans="1:5" s="3" customFormat="1" ht="19.5" customHeight="1">
      <c r="A34" s="32" t="s">
        <v>36</v>
      </c>
      <c r="B34" s="33">
        <v>849</v>
      </c>
      <c r="C34" s="34">
        <v>43233</v>
      </c>
      <c r="D34" s="24" t="s">
        <v>37</v>
      </c>
      <c r="E34" s="36">
        <f>799.9</f>
        <v>799.9</v>
      </c>
    </row>
    <row r="35" spans="1:5" s="3" customFormat="1" ht="19.5" customHeight="1">
      <c r="A35" s="24" t="s">
        <v>12</v>
      </c>
      <c r="B35" s="25">
        <v>850</v>
      </c>
      <c r="C35" s="26" t="s">
        <v>52</v>
      </c>
      <c r="D35" s="24" t="s">
        <v>33</v>
      </c>
      <c r="E35" s="27">
        <f>690</f>
        <v>690</v>
      </c>
    </row>
    <row r="36" spans="1:5" s="3" customFormat="1" ht="19.5" customHeight="1">
      <c r="A36" s="32" t="s">
        <v>53</v>
      </c>
      <c r="B36" s="33">
        <v>851</v>
      </c>
      <c r="C36" s="34">
        <v>43233</v>
      </c>
      <c r="D36" s="35" t="s">
        <v>54</v>
      </c>
      <c r="E36" s="36">
        <f>5138</f>
        <v>5138</v>
      </c>
    </row>
    <row r="37" spans="1:5" s="3" customFormat="1" ht="19.5" customHeight="1">
      <c r="A37" s="24" t="s">
        <v>19</v>
      </c>
      <c r="B37" s="25">
        <v>852</v>
      </c>
      <c r="C37" s="26">
        <v>43233</v>
      </c>
      <c r="D37" s="24" t="s">
        <v>3</v>
      </c>
      <c r="E37" s="27">
        <f>2088</f>
        <v>2088</v>
      </c>
    </row>
    <row r="38" spans="1:5" s="3" customFormat="1" ht="19.5" customHeight="1">
      <c r="A38" s="32" t="s">
        <v>38</v>
      </c>
      <c r="B38" s="33">
        <v>854</v>
      </c>
      <c r="C38" s="34">
        <v>43233</v>
      </c>
      <c r="D38" s="35" t="s">
        <v>55</v>
      </c>
      <c r="E38" s="36">
        <f>2319</f>
        <v>2319</v>
      </c>
    </row>
    <row r="39" spans="1:5" s="3" customFormat="1" ht="19.5" customHeight="1">
      <c r="A39" s="24" t="s">
        <v>56</v>
      </c>
      <c r="B39" s="25">
        <v>855</v>
      </c>
      <c r="C39" s="26">
        <v>43233</v>
      </c>
      <c r="D39" s="24" t="s">
        <v>57</v>
      </c>
      <c r="E39" s="27">
        <f>10283.36</f>
        <v>10283.36</v>
      </c>
    </row>
    <row r="40" spans="1:5" s="3" customFormat="1" ht="19.5" customHeight="1">
      <c r="A40" s="32" t="s">
        <v>10</v>
      </c>
      <c r="B40" s="33">
        <v>856</v>
      </c>
      <c r="C40" s="34">
        <v>43233</v>
      </c>
      <c r="D40" s="35" t="s">
        <v>35</v>
      </c>
      <c r="E40" s="36">
        <f>4879.09</f>
        <v>4879.09</v>
      </c>
    </row>
    <row r="41" spans="1:5" s="3" customFormat="1" ht="19.5" customHeight="1">
      <c r="A41" s="24" t="s">
        <v>28</v>
      </c>
      <c r="B41" s="25">
        <v>859</v>
      </c>
      <c r="C41" s="26">
        <v>43233</v>
      </c>
      <c r="D41" s="24" t="s">
        <v>34</v>
      </c>
      <c r="E41" s="27">
        <f>2147</f>
        <v>2147</v>
      </c>
    </row>
    <row r="42" spans="1:5" s="3" customFormat="1" ht="19.5" customHeight="1">
      <c r="A42" s="32" t="s">
        <v>17</v>
      </c>
      <c r="B42" s="33">
        <v>860</v>
      </c>
      <c r="C42" s="34">
        <v>43233</v>
      </c>
      <c r="D42" s="35" t="s">
        <v>58</v>
      </c>
      <c r="E42" s="36">
        <f>1134</f>
        <v>1134</v>
      </c>
    </row>
    <row r="43" spans="1:5" s="3" customFormat="1" ht="19.5" customHeight="1">
      <c r="A43" s="24" t="s">
        <v>4</v>
      </c>
      <c r="B43" s="25">
        <v>863</v>
      </c>
      <c r="C43" s="26">
        <v>43281</v>
      </c>
      <c r="D43" s="24" t="s">
        <v>4</v>
      </c>
      <c r="E43" s="27">
        <f>6642</f>
        <v>6642</v>
      </c>
    </row>
    <row r="44" spans="1:5" s="3" customFormat="1" ht="19.5" customHeight="1">
      <c r="A44" s="32" t="s">
        <v>17</v>
      </c>
      <c r="B44" s="33">
        <v>864</v>
      </c>
      <c r="C44" s="34">
        <v>43281</v>
      </c>
      <c r="D44" s="35" t="s">
        <v>50</v>
      </c>
      <c r="E44" s="36">
        <f>933</f>
        <v>933</v>
      </c>
    </row>
    <row r="45" spans="1:5" s="3" customFormat="1" ht="19.5" customHeight="1">
      <c r="A45" s="24" t="s">
        <v>28</v>
      </c>
      <c r="B45" s="25">
        <v>865</v>
      </c>
      <c r="C45" s="26">
        <v>43281</v>
      </c>
      <c r="D45" s="24" t="s">
        <v>34</v>
      </c>
      <c r="E45" s="27">
        <f>2147</f>
        <v>2147</v>
      </c>
    </row>
    <row r="46" spans="1:5" s="3" customFormat="1" ht="19.5" customHeight="1">
      <c r="A46" s="32"/>
      <c r="B46" s="33"/>
      <c r="C46" s="34"/>
      <c r="D46" s="35"/>
      <c r="E46" s="36"/>
    </row>
  </sheetData>
  <sheetProtection/>
  <mergeCells count="3">
    <mergeCell ref="A3:E3"/>
    <mergeCell ref="A5:E5"/>
    <mergeCell ref="A6:E6"/>
  </mergeCells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landscape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D4:F7"/>
  <sheetViews>
    <sheetView zoomScalePageLayoutView="0" workbookViewId="0" topLeftCell="A1">
      <selection activeCell="F8" sqref="F8"/>
    </sheetView>
  </sheetViews>
  <sheetFormatPr defaultColWidth="11.421875" defaultRowHeight="15"/>
  <cols>
    <col min="8" max="8" width="23.7109375" style="0" customWidth="1"/>
  </cols>
  <sheetData>
    <row r="4" spans="4:6" ht="15">
      <c r="D4" t="s">
        <v>20</v>
      </c>
      <c r="F4">
        <f>550</f>
        <v>550</v>
      </c>
    </row>
    <row r="5" spans="4:6" ht="15">
      <c r="D5" t="s">
        <v>21</v>
      </c>
      <c r="F5">
        <f>800</f>
        <v>800</v>
      </c>
    </row>
    <row r="6" spans="4:6" ht="15">
      <c r="D6" t="s">
        <v>22</v>
      </c>
      <c r="F6">
        <v>400</v>
      </c>
    </row>
    <row r="7" spans="4:6" ht="15">
      <c r="D7" t="s">
        <v>23</v>
      </c>
      <c r="F7">
        <v>1000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COBAES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LauraQuint</cp:lastModifiedBy>
  <cp:lastPrinted>2016-11-17T19:31:38Z</cp:lastPrinted>
  <dcterms:created xsi:type="dcterms:W3CDTF">2015-02-05T00:06:46Z</dcterms:created>
  <dcterms:modified xsi:type="dcterms:W3CDTF">2018-08-06T16:46:17Z</dcterms:modified>
  <cp:category/>
  <cp:version/>
  <cp:contentType/>
  <cp:contentStatus/>
</cp:coreProperties>
</file>